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66f1330c2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282bb6ef063c4d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&quot; ₽&quot;;(#,##0&quot; ₽&quot;);&quot;-&quot;"/>
    <x:numFmt numFmtId="201" formatCode="#,##0"/>
    <x:numFmt numFmtId="202" formatCode="#,##0.00&quot; ₽&quot;;(#,##0.00&quot; ₽&quot;);&quot;-&quot;"/>
    <x:numFmt numFmtId="203" formatCode="0.0%"/>
    <x:numFmt numFmtId="204" formatCode="#,##0;(#,##0);&quot;-&quot;"/>
    <x:numFmt numFmtId="205" formatCode="#,##0.00;(#,##0.00);&quot;-&quot;"/>
  </x:numFmts>
  <x:fonts count="7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i/>
      <x:sz val="10"/>
      <x:color rgb="FF52667D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  <x:font>
      <x:sz val="11"/>
      <x:color rgb="FF1957A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E63"/>
      </x:patternFill>
    </x:fill>
    <x:fill>
      <x:patternFill patternType="solid">
        <x:fgColor rgb="FFF1F5F9"/>
      </x:patternFill>
    </x:fill>
    <x:fill>
      <x:patternFill patternType="solid">
        <x:fgColor rgb="FFFFF1C9"/>
      </x:patternFill>
    </x:fill>
    <x:fill>
      <x:patternFill patternType="solid">
        <x:fgColor rgb="FFFFFFFF"/>
      </x:patternFill>
    </x:fill>
  </x:fills>
  <x:borders count="2">
    <x:border/>
    <x:border>
      <x:bottom style="thin">
        <x:color rgb="FFA9B9CA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204" fontId="6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4fea91cc3462f" /><Relationship Type="http://schemas.openxmlformats.org/officeDocument/2006/relationships/theme" Target="/xl/theme/theme1.xml" Id="R2908bd6f7aee4cca" /><Relationship Type="http://schemas.openxmlformats.org/officeDocument/2006/relationships/sharedStrings" Target="/xl/sharedStrings.xml" Id="R3c276137d5314cae" /><Relationship Type="http://schemas.openxmlformats.org/officeDocument/2006/relationships/worksheet" Target="/xl/worksheets/sheet1.xml" Id="R282bb6ef063c4d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E6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9" hidden="0" customWidth="1"/>
    <x:col min="2" max="2" width="16" hidden="0" customWidth="1"/>
    <x:col min="3" max="3" width="20" hidden="0" customWidth="1"/>
    <x:col min="4" max="4" width="20" hidden="0" customWidth="1"/>
    <x:col min="5" max="5" width="3" hidden="0" customWidth="1"/>
    <x:col min="6" max="6" width="60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0" customHeight="1">
      <x:c r="A2" s="3" t="str">
        <x:v>Стоимость локального ИИ и облака</x:v>
      </x:c>
      <x:c r="B2" s="2"/>
      <x:c r="C2" s="2"/>
      <x:c r="D2" s="2"/>
      <x:c r="E2" s="2"/>
      <x:c r="F2" s="2"/>
    </x:row>
    <x:row r="3" ht="24" customHeight="1">
      <x:c r="A3" s="5" t="str">
        <x:v>DEF.center. Учебный пример.</x:v>
      </x:c>
      <x:c r="B3" s="4"/>
      <x:c r="C3" s="4"/>
      <x:c r="D3" s="4"/>
      <x:c r="E3" s="4"/>
      <x:c r="F3" s="4"/>
    </x:row>
    <x:row r="4" ht="24" customHeight="1">
      <x:c r="A4" s="2" t="str">
        <x:v>Операция: сотрудник принимает подготовленный ответ клиенту.</x:v>
      </x:c>
      <x:c r="B4" s="2"/>
      <x:c r="C4" s="2"/>
      <x:c r="D4" s="2"/>
      <x:c r="E4" s="2"/>
      <x:c r="F4" s="2"/>
    </x:row>
    <x:row r="5" ht="24" customHeight="1">
      <x:c r="A5" s="2" t="str">
        <x:v>Жёлтые поля: замените числа своими замерами и предложениями.</x:v>
      </x:c>
      <x:c r="B5" s="2"/>
      <x:c r="C5" s="2"/>
      <x:c r="D5" s="2"/>
      <x:c r="E5" s="2"/>
      <x:c r="F5" s="2"/>
    </x:row>
    <x:row r="6" ht="24" customHeight="1">
      <x:c r="A6" s="2"/>
      <x:c r="B6" s="2"/>
      <x:c r="C6" s="2"/>
      <x:c r="D6" s="2"/>
      <x:c r="E6" s="2"/>
      <x:c r="F6" s="2"/>
    </x:row>
    <x:row r="7" ht="36" customHeight="1">
      <x:c r="A7" s="9" t="str">
        <x:v>Результат</x:v>
      </x:c>
      <x:c r="B7" s="9" t="str">
        <x:v>Единица</x:v>
      </x:c>
      <x:c r="C7" s="9" t="str">
        <x:v>Локальный ИИ</x:v>
      </x:c>
      <x:c r="D7" s="9" t="str">
        <x:v>Облачный API</x:v>
      </x:c>
      <x:c r="E7" s="2"/>
      <x:c r="F7" s="2"/>
    </x:row>
    <x:row r="8" ht="29" customHeight="1">
      <x:c r="A8" s="2" t="str">
        <x:v>Затраты за период</x:v>
      </x:c>
      <x:c r="B8" s="2" t="str">
        <x:v>руб.</x:v>
      </x:c>
      <x:c r="C8" s="11" t="n">
        <x:f>C43</x:f>
        <x:v>1542000</x:v>
      </x:c>
      <x:c r="D8" s="11" t="n">
        <x:f>D43</x:f>
        <x:v>1258800</x:v>
      </x:c>
      <x:c r="E8" s="2"/>
      <x:c r="F8" s="2"/>
    </x:row>
    <x:row r="9" ht="29" customHeight="1">
      <x:c r="A9" s="2" t="str">
        <x:v>Принятые операции</x:v>
      </x:c>
      <x:c r="B9" s="2" t="str">
        <x:v>шт.</x:v>
      </x:c>
      <x:c r="C9" s="12" t="n">
        <x:f>C36</x:f>
        <x:v>10800</x:v>
      </x:c>
      <x:c r="D9" s="12" t="n">
        <x:f>D36</x:f>
        <x:v>10800</x:v>
      </x:c>
      <x:c r="E9" s="2"/>
      <x:c r="F9" s="2"/>
    </x:row>
    <x:row r="10" ht="29" customHeight="1">
      <x:c r="A10" s="2" t="str">
        <x:v>Стоимость принятой операции</x:v>
      </x:c>
      <x:c r="B10" s="2" t="str">
        <x:v>руб./шт.</x:v>
      </x:c>
      <x:c r="C10" s="13" t="n">
        <x:f>IF(ISNUMBER(C8),IF(ISNUMBER(C9),IF(C9&gt;0,C8/C9,"Задать объём"),"Уточнить данные"),"Уточнить данные")</x:f>
        <x:v>142.77777777777777</x:v>
      </x:c>
      <x:c r="D10" s="13" t="n">
        <x:f>IF(ISNUMBER(D8),IF(ISNUMBER(D9),IF(D9&gt;0,D8/D9,"Задать объём"),"Уточнить данные"),"Уточнить данные")</x:f>
        <x:v>116.55555555555556</x:v>
      </x:c>
      <x:c r="E10" s="2"/>
      <x:c r="F10" s="2"/>
    </x:row>
    <x:row r="11" ht="24" customHeight="1">
      <x:c r="A11" s="2"/>
      <x:c r="B11" s="2"/>
      <x:c r="C11" s="2"/>
      <x:c r="D11" s="2"/>
      <x:c r="E11" s="2"/>
      <x:c r="F11" s="2"/>
    </x:row>
    <x:row r="12" ht="24" customHeight="1">
      <x:c r="A12" s="2" t="str">
        <x:v>Общий объём и единая приёмка для обоих вариантов.</x:v>
      </x:c>
      <x:c r="B12" s="2"/>
      <x:c r="C12" s="2"/>
      <x:c r="D12" s="2"/>
      <x:c r="E12" s="2"/>
      <x:c r="F12" s="2"/>
    </x:row>
    <x:row r="13" ht="24" customHeight="1">
      <x:c r="A13" s="2"/>
      <x:c r="B13" s="2"/>
      <x:c r="C13" s="2"/>
      <x:c r="D13" s="2"/>
      <x:c r="E13" s="2"/>
      <x:c r="F13" s="2"/>
    </x:row>
    <x:row r="14" ht="26" customHeight="1">
      <x:c r="A14" s="15" t="str">
        <x:v>Общие условия</x:v>
      </x:c>
      <x:c r="B14" s="15"/>
      <x:c r="C14" s="15"/>
      <x:c r="D14" s="15"/>
      <x:c r="E14" s="2"/>
      <x:c r="F14" s="2"/>
    </x:row>
    <x:row r="15" ht="24" customHeight="1">
      <x:c r="A15" s="2" t="str">
        <x:v>Горизонт расчёта, месяцев</x:v>
      </x:c>
      <x:c r="B15" s="2" t="str">
        <x:v>мес.</x:v>
      </x:c>
      <x:c r="C15" s="17" t="n">
        <x:v>12</x:v>
      </x:c>
      <x:c r="D15" s="2"/>
      <x:c r="E15" s="2"/>
      <x:c r="F15" s="2" t="str">
        <x:v>Источник: учебные допущения DEF.center.</x:v>
      </x:c>
    </x:row>
    <x:row r="16" ht="24" customHeight="1">
      <x:c r="A16" s="2" t="str">
        <x:v>Операций в месяц</x:v>
      </x:c>
      <x:c r="B16" s="2" t="str">
        <x:v>шт./мес.</x:v>
      </x:c>
      <x:c r="C16" s="17" t="n">
        <x:v>1000</x:v>
      </x:c>
      <x:c r="D16" s="2"/>
      <x:c r="E16" s="2"/>
      <x:c r="F16" s="2" t="str">
        <x:v>Объём: журнал операций за выбранный месяц.</x:v>
      </x:c>
    </x:row>
    <x:row r="17" ht="24" customHeight="1">
      <x:c r="A17" s="2" t="str">
        <x:v>Доля принятых операций</x:v>
      </x:c>
      <x:c r="B17" s="2" t="str">
        <x:v>доля</x:v>
      </x:c>
      <x:c r="C17" s="18" t="n">
        <x:v>0.9</x:v>
      </x:c>
      <x:c r="D17" s="2"/>
      <x:c r="E17" s="2"/>
      <x:c r="F17" s="2" t="str">
        <x:v>Доля: принятые операции / весь поток.</x:v>
      </x:c>
    </x:row>
    <x:row r="18" ht="24" customHeight="1">
      <x:c r="A18" s="2"/>
      <x:c r="B18" s="2"/>
      <x:c r="C18" s="2"/>
      <x:c r="D18" s="2"/>
      <x:c r="E18" s="2"/>
      <x:c r="F18" s="2"/>
    </x:row>
    <x:row r="19" ht="24" customHeight="1">
      <x:c r="A19" s="2"/>
      <x:c r="B19" s="2"/>
      <x:c r="C19" s="2"/>
      <x:c r="D19" s="2"/>
      <x:c r="E19" s="2"/>
      <x:c r="F19" s="2"/>
    </x:row>
    <x:row r="20" ht="26" customHeight="1">
      <x:c r="A20" s="15" t="str">
        <x:v>Затраты и трудозатраты</x:v>
      </x:c>
      <x:c r="B20" s="15"/>
      <x:c r="C20" s="15"/>
      <x:c r="D20" s="15"/>
      <x:c r="E20" s="15"/>
      <x:c r="F20" s="15"/>
    </x:row>
    <x:row r="21" ht="36" customHeight="1">
      <x:c r="A21" s="9" t="str">
        <x:v>Параметр</x:v>
      </x:c>
      <x:c r="B21" s="9" t="str">
        <x:v>Единица</x:v>
      </x:c>
      <x:c r="C21" s="9" t="str">
        <x:v>Локальный ИИ</x:v>
      </x:c>
      <x:c r="D21" s="9" t="str">
        <x:v>Облачный API</x:v>
      </x:c>
      <x:c r="E21" s="22" t="str"/>
      <x:c r="F21" s="9" t="str">
        <x:v>Где взять свои числа</x:v>
      </x:c>
    </x:row>
    <x:row r="22" ht="42" customHeight="1">
      <x:c r="A22" s="2" t="str">
        <x:v>Разбор процесса</x:v>
      </x:c>
      <x:c r="B22" s="2" t="str">
        <x:v>руб.</x:v>
      </x:c>
      <x:c r="C22" s="19" t="n">
        <x:v>60000</x:v>
      </x:c>
      <x:c r="D22" s="19" t="n">
        <x:v>60000</x:v>
      </x:c>
      <x:c r="E22" s="23"/>
      <x:c r="F22" s="21" t="str">
        <x:v>План работ и оценка часов.</x:v>
      </x:c>
    </x:row>
    <x:row r="23" ht="42" customHeight="1">
      <x:c r="A23" s="2" t="str">
        <x:v>Подготовка данных</x:v>
      </x:c>
      <x:c r="B23" s="2" t="str">
        <x:v>руб.</x:v>
      </x:c>
      <x:c r="C23" s="19" t="n">
        <x:v>90000</x:v>
      </x:c>
      <x:c r="D23" s="19" t="n">
        <x:v>90000</x:v>
      </x:c>
      <x:c r="E23" s="23"/>
      <x:c r="F23" s="21" t="str">
        <x:v>Пробная разметка и проверка документов.</x:v>
      </x:c>
    </x:row>
    <x:row r="24" ht="42" customHeight="1">
      <x:c r="A24" s="2" t="str">
        <x:v>Разработка и запуск</x:v>
      </x:c>
      <x:c r="B24" s="2" t="str">
        <x:v>руб.</x:v>
      </x:c>
      <x:c r="C24" s="19" t="n">
        <x:v>300000</x:v>
      </x:c>
      <x:c r="D24" s="19" t="n">
        <x:v>240000</x:v>
      </x:c>
      <x:c r="E24" s="23"/>
      <x:c r="F24" s="21" t="str">
        <x:v>Предложение команды по составу функций.</x:v>
      </x:c>
    </x:row>
    <x:row r="25" ht="42" customHeight="1">
      <x:c r="A25" s="2" t="str">
        <x:v>Интеграции</x:v>
      </x:c>
      <x:c r="B25" s="2" t="str">
        <x:v>руб.</x:v>
      </x:c>
      <x:c r="C25" s="19" t="n">
        <x:v>120000</x:v>
      </x:c>
      <x:c r="D25" s="19" t="n">
        <x:v>120000</x:v>
      </x:c>
      <x:c r="E25" s="23"/>
      <x:c r="F25" s="21" t="str">
        <x:v>Схема обмена с 1С или CRM.</x:v>
      </x:c>
    </x:row>
    <x:row r="26" ht="42" customHeight="1">
      <x:c r="A26" s="2" t="str">
        <x:v>Оборудование, покупка</x:v>
      </x:c>
      <x:c r="B26" s="2" t="str">
        <x:v>руб.</x:v>
      </x:c>
      <x:c r="C26" s="19" t="n">
        <x:v>240000</x:v>
      </x:c>
      <x:c r="D26" s="19" t="n">
        <x:v>0</x:v>
      </x:c>
      <x:c r="E26" s="23"/>
      <x:c r="F26" s="21" t="str">
        <x:v>Предложение поставщика. В облаке укажите 0 при аренде.</x:v>
      </x:c>
    </x:row>
    <x:row r="27" ht="42" customHeight="1">
      <x:c r="A27" s="2" t="str">
        <x:v>Инфраструктура в месяц</x:v>
      </x:c>
      <x:c r="B27" s="2" t="str">
        <x:v>руб./мес.</x:v>
      </x:c>
      <x:c r="C27" s="19" t="n">
        <x:v>6000</x:v>
      </x:c>
      <x:c r="D27" s="19" t="n">
        <x:v>8000</x:v>
      </x:c>
      <x:c r="E27" s="23"/>
      <x:c r="F27" s="21" t="str">
        <x:v>Энергия, стойка, сеть или аренда сервиса.</x:v>
      </x:c>
    </x:row>
    <x:row r="28" ht="42" customHeight="1">
      <x:c r="A28" s="2" t="str">
        <x:v>Сопровождение в месяц</x:v>
      </x:c>
      <x:c r="B28" s="2" t="str">
        <x:v>руб./мес.</x:v>
      </x:c>
      <x:c r="C28" s="19" t="n">
        <x:v>25000</x:v>
      </x:c>
      <x:c r="D28" s="19" t="n">
        <x:v>20000</x:v>
      </x:c>
      <x:c r="E28" s="23"/>
      <x:c r="F28" s="21" t="str">
        <x:v>Часы команды и ставка либо договор поддержки.</x:v>
      </x:c>
    </x:row>
    <x:row r="29" ht="42" customHeight="1">
      <x:c r="A29" s="2" t="str">
        <x:v>Обработка одной попытки</x:v>
      </x:c>
      <x:c r="B29" s="2" t="str">
        <x:v>руб./шт.</x:v>
      </x:c>
      <x:c r="C29" s="19" t="n">
        <x:v>0</x:v>
      </x:c>
      <x:c r="D29" s="19" t="n">
        <x:v>4</x:v>
      </x:c>
      <x:c r="E29" s="23"/>
      <x:c r="F29" s="21" t="str">
        <x:v>Средняя цена по объёму токенов или вызовов.</x:v>
      </x:c>
    </x:row>
    <x:row r="30" ht="42" customHeight="1">
      <x:c r="A30" s="2" t="str">
        <x:v>Проверка одной операции</x:v>
      </x:c>
      <x:c r="B30" s="2" t="str">
        <x:v>мин./шт.</x:v>
      </x:c>
      <x:c r="C30" s="19" t="n">
        <x:v>2</x:v>
      </x:c>
      <x:c r="D30" s="19" t="n">
        <x:v>2</x:v>
      </x:c>
      <x:c r="E30" s="23"/>
      <x:c r="F30" s="21" t="str">
        <x:v>Среднее время проверки всего потока.</x:v>
      </x:c>
    </x:row>
    <x:row r="31" ht="42" customHeight="1">
      <x:c r="A31" s="2" t="str">
        <x:v>Час сотрудника с начислениями</x:v>
      </x:c>
      <x:c r="B31" s="2" t="str">
        <x:v>руб./ч.</x:v>
      </x:c>
      <x:c r="C31" s="19" t="n">
        <x:v>900</x:v>
      </x:c>
      <x:c r="D31" s="19" t="n">
        <x:v>900</x:v>
      </x:c>
      <x:c r="E31" s="23"/>
      <x:c r="F31" s="21" t="str">
        <x:v>Расчёт компании для выбранной роли.</x:v>
      </x:c>
    </x:row>
    <x:row r="32" ht="42" customHeight="1">
      <x:c r="A32" s="2" t="str">
        <x:v>Дополнительные попытки</x:v>
      </x:c>
      <x:c r="B32" s="2" t="str">
        <x:v>доля</x:v>
      </x:c>
      <x:c r="C32" s="18" t="n">
        <x:v>0.1</x:v>
      </x:c>
      <x:c r="D32" s="18" t="n">
        <x:v>0.1</x:v>
      </x:c>
      <x:c r="E32" s="23"/>
      <x:c r="F32" s="21" t="str">
        <x:v>Число повторов / исходные операции.</x:v>
      </x:c>
    </x:row>
    <x:row r="33" ht="24" customHeight="1">
      <x:c r="A33" s="2"/>
      <x:c r="B33" s="2"/>
      <x:c r="C33" s="2"/>
      <x:c r="D33" s="2"/>
      <x:c r="E33" s="2"/>
      <x:c r="F33" s="2"/>
    </x:row>
    <x:row r="34" ht="26" customHeight="1">
      <x:c r="A34" s="15" t="str">
        <x:v>Расчёт по шагам</x:v>
      </x:c>
      <x:c r="B34" s="15"/>
      <x:c r="C34" s="15"/>
      <x:c r="D34" s="15"/>
      <x:c r="E34" s="2"/>
      <x:c r="F34" s="2"/>
    </x:row>
    <x:row r="35" ht="24" customHeight="1">
      <x:c r="A35" s="2" t="str">
        <x:v>Операции за период</x:v>
      </x:c>
      <x:c r="B35" s="2"/>
      <x:c r="C35" s="24" t="n">
        <x:f>IF(COUNT($C$15:$C$16)=2,$C$15*$C$16,"Уточнить данные")</x:f>
        <x:v>12000</x:v>
      </x:c>
      <x:c r="D35" s="24" t="n">
        <x:f>IF(COUNT($C$15:$C$16)=2,$C$15*$C$16,"Уточнить данные")</x:f>
        <x:v>12000</x:v>
      </x:c>
      <x:c r="E35" s="2"/>
      <x:c r="F35" s="2" t="str">
        <x:v>Покупка оборудования входит целиком.</x:v>
      </x:c>
    </x:row>
    <x:row r="36" ht="24" customHeight="1">
      <x:c r="A36" s="2" t="str">
        <x:v>Принятые операции за период</x:v>
      </x:c>
      <x:c r="B36" s="2"/>
      <x:c r="C36" s="24" t="n">
        <x:f>IF(ISNUMBER(C35),IF(ISNUMBER($C$17),C35*$C$17,"Уточнить данные"),"Уточнить данные")</x:f>
        <x:v>10800</x:v>
      </x:c>
      <x:c r="D36" s="24" t="n">
        <x:f>IF(ISNUMBER(D35),IF(ISNUMBER($C$17),D35*$C$17,"Уточнить данные"),"Уточнить данные")</x:f>
        <x:v>10800</x:v>
      </x:c>
      <x:c r="E36" s="2"/>
      <x:c r="F36" s="2" t="str">
        <x:v>Срок расчёта учитывается в регулярных расходах.</x:v>
      </x:c>
    </x:row>
    <x:row r="37" ht="24" customHeight="1">
      <x:c r="A37" s="2" t="str">
        <x:v>Попытки с учётом повторов</x:v>
      </x:c>
      <x:c r="B37" s="2"/>
      <x:c r="C37" s="24" t="n">
        <x:f>IF(ISNUMBER(C35),IF(ISNUMBER(C32),C35*(1+C32),"Уточнить данные"),"Уточнить данные")</x:f>
        <x:v>13200.000000000002</x:v>
      </x:c>
      <x:c r="D37" s="24" t="n">
        <x:f>IF(ISNUMBER(D35),IF(ISNUMBER(D32),D35*(1+D32),"Уточнить данные"),"Уточнить данные")</x:f>
        <x:v>13200.000000000002</x:v>
      </x:c>
      <x:c r="E37" s="2"/>
      <x:c r="F37" s="2"/>
    </x:row>
    <x:row r="38" ht="24" customHeight="1">
      <x:c r="A38" s="2" t="str">
        <x:v>Разовые затраты</x:v>
      </x:c>
      <x:c r="B38" s="2"/>
      <x:c r="C38" s="24" t="n">
        <x:f>IF(COUNT(C22:C26)=5,SUM(C22:C26),"Уточнить данные")</x:f>
        <x:v>810000</x:v>
      </x:c>
      <x:c r="D38" s="24" t="n">
        <x:f>IF(COUNT(D22:D26)=5,SUM(D22:D26),"Уточнить данные")</x:f>
        <x:v>510000</x:v>
      </x:c>
      <x:c r="E38" s="2"/>
      <x:c r="F38" s="2" t="str">
        <x:v>Все суммы приведите к одной основе по налогам.</x:v>
      </x:c>
    </x:row>
    <x:row r="39" ht="24" customHeight="1">
      <x:c r="A39" s="2" t="str">
        <x:v>Инфраструктура и поддержка</x:v>
      </x:c>
      <x:c r="B39" s="2"/>
      <x:c r="C39" s="24" t="n">
        <x:f>IF(COUNT(C27:C28)=2,IF(ISNUMBER($C$15),SUM(C27:C28)*$C$15,"Уточнить данные"),"Уточнить данные")</x:f>
        <x:v>372000</x:v>
      </x:c>
      <x:c r="D39" s="24" t="n">
        <x:f>IF(COUNT(D27:D28)=2,IF(ISNUMBER($C$15),SUM(D27:D28)*$C$15,"Уточнить данные"),"Уточнить данные")</x:f>
        <x:v>336000</x:v>
      </x:c>
      <x:c r="E39" s="2"/>
      <x:c r="F39" s="2" t="str">
        <x:v>Внесите резервирование в инфраструктуру.</x:v>
      </x:c>
    </x:row>
    <x:row r="40" ht="24" customHeight="1">
      <x:c r="A40" s="2" t="str">
        <x:v>Оплата обработки</x:v>
      </x:c>
      <x:c r="B40" s="2"/>
      <x:c r="C40" s="24" t="n">
        <x:f>IF(ISNUMBER(C37),IF(ISNUMBER(C29),C37*C29,"Уточнить данные"),"Уточнить данные")</x:f>
        <x:v>0</x:v>
      </x:c>
      <x:c r="D40" s="24" t="n">
        <x:f>IF(ISNUMBER(D37),IF(ISNUMBER(D29),D37*D29,"Уточнить данные"),"Уточнить данные")</x:f>
        <x:v>52800.00000000001</x:v>
      </x:c>
      <x:c r="E40" s="2"/>
      <x:c r="F40" s="2" t="str">
        <x:v>Повторы оплачиваются по цене одной попытки.</x:v>
      </x:c>
    </x:row>
    <x:row r="41" ht="24" customHeight="1">
      <x:c r="A41" s="2" t="str">
        <x:v>Проверка сотрудником</x:v>
      </x:c>
      <x:c r="B41" s="2"/>
      <x:c r="C41" s="24" t="n">
        <x:f>IF(ISNUMBER(C35),IF(COUNT(C30:C31)=2,C35*C30/60*C31,"Уточнить данные"),"Уточнить данные")</x:f>
        <x:v>360000</x:v>
      </x:c>
      <x:c r="D41" s="24" t="n">
        <x:f>IF(ISNUMBER(D35),IF(COUNT(D30:D31)=2,D35*D30/60*D31,"Уточнить данные"),"Уточнить данные")</x:f>
        <x:v>360000</x:v>
      </x:c>
      <x:c r="E41" s="2"/>
      <x:c r="F41" s="2" t="str">
        <x:v>Время проверки включает исправления и сверку.</x:v>
      </x:c>
    </x:row>
    <x:row r="42" ht="24" customHeight="1">
      <x:c r="A42" s="2" t="str">
        <x:v>Регулярные затраты</x:v>
      </x:c>
      <x:c r="B42" s="2"/>
      <x:c r="C42" s="24" t="n">
        <x:f>IF(COUNT(C39:C41)=3,SUM(C39:C41),"Уточнить данные")</x:f>
        <x:v>732000</x:v>
      </x:c>
      <x:c r="D42" s="24" t="n">
        <x:f>IF(COUNT(D39:D41)=3,SUM(D39:D41),"Уточнить данные")</x:f>
        <x:v>748800</x:v>
      </x:c>
      <x:c r="E42" s="2"/>
      <x:c r="F42" s="2"/>
    </x:row>
    <x:row r="43" ht="24" customHeight="1">
      <x:c r="A43" s="10" t="str">
        <x:v>Все затраты за период</x:v>
      </x:c>
      <x:c r="B43" s="10"/>
      <x:c r="C43" s="25" t="n">
        <x:f>IF(COUNT(C38,C42)=2,SUM(C38,C42),"Уточнить данные")</x:f>
        <x:v>1542000</x:v>
      </x:c>
      <x:c r="D43" s="25" t="n">
        <x:f>IF(COUNT(D38,D42)=2,SUM(D38,D42),"Уточнить данные")</x:f>
        <x:v>1258800</x:v>
      </x:c>
      <x:c r="E43" s="2"/>
      <x:c r="F43" s="2" t="str">
        <x:v>Качество и доступ проверяются в пилоте.</x:v>
      </x:c>
    </x:row>
    <x:row r="44" ht="24" customHeight="1">
      <x:c r="A44" s="2"/>
      <x:c r="B44" s="2"/>
      <x:c r="C44" s="2"/>
      <x:c r="D44" s="2"/>
      <x:c r="E44" s="2"/>
      <x:c r="F44" s="2"/>
    </x:row>
    <x:row r="45" ht="24" customHeight="1">
      <x:c r="A45" s="2"/>
      <x:c r="B45" s="2"/>
      <x:c r="C45" s="2"/>
      <x:c r="D45" s="2"/>
      <x:c r="E45" s="2"/>
      <x:c r="F45" s="2"/>
    </x:row>
    <x:row r="46" ht="24" customHeight="1">
      <x:c r="A46" s="2" t="str">
        <x:v>При нулевом объёме стоимость операции просит задать объём.</x:v>
      </x:c>
      <x:c r="B46" s="2"/>
      <x:c r="C46" s="2"/>
      <x:c r="D46" s="2"/>
      <x:c r="E46" s="2"/>
      <x:c r="F46" s="2"/>
    </x:row>
    <x:row r="47" ht="24" customHeight="1">
      <x:c r="A47" s="2" t="str">
        <x:v>Каждую сумму подтвердите тарифом, сметой или собственным замером.</x:v>
      </x:c>
      <x:c r="B47" s="2"/>
      <x:c r="C47" s="2"/>
      <x:c r="D47" s="2"/>
      <x:c r="E47" s="2"/>
      <x:c r="F47" s="2"/>
    </x:row>
    <x:row r="48" ht="24" customHeight="1">
      <x:c r="A48" s="2" t="str">
        <x:v>Методика: https://def.center/articles/local-ai-tco</x:v>
      </x:c>
      <x:c r="B48" s="2"/>
      <x:c r="C48" s="2"/>
      <x:c r="D48" s="2"/>
      <x:c r="E48" s="2"/>
      <x:c r="F48" s="2"/>
    </x:row>
    <x:row r="49" ht="24" customHeight="1">
      <x:c r="A49" s="2"/>
      <x:c r="B49" s="2"/>
      <x:c r="C49" s="2"/>
      <x:c r="D49" s="2"/>
      <x:c r="E49" s="2"/>
      <x:c r="F49" s="2"/>
    </x:row>
  </x:sheetData>
  <x:dataValidations count="5">
    <x:dataValidation type="whole" operator="between" sqref="C15">
      <x:formula1>0</x:formula1>
      <x:formula2>120</x:formula2>
    </x:dataValidation>
    <x:dataValidation type="whole" operator="between" sqref="C16">
      <x:formula1>0</x:formula1>
      <x:formula2>100000000</x:formula2>
    </x:dataValidation>
    <x:dataValidation type="decimal" operator="between" sqref="C17">
      <x:formula1>0</x:formula1>
      <x:formula2>1</x:formula2>
    </x:dataValidation>
    <x:dataValidation type="decimal" operator="between" sqref="C22:D31">
      <x:formula1>0</x:formula1>
      <x:formula2>1000000000</x:formula2>
    </x:dataValidation>
    <x:dataValidation type="decimal" operator="between" sqref="C32:D32">
      <x:formula1>0</x:formula1>
      <x:formula2>10</x:formula2>
    </x:dataValidation>
  </x:dataValidations>
  <x:pageMargins left="0.7" right="0.7" top="0.75" bottom="0.75" header="0.3" footer="0.3"/>
</x:worksheet>
</file>